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PWPVN7278FS011.nxvp.net\User-fs011$\t102568\Mine dokumenter\!!!!Privat\Trondrudmarka\5. Veg og vel\Trondrudmarka Vegsamvirke\Årsmøter\2026\"/>
    </mc:Choice>
  </mc:AlternateContent>
  <xr:revisionPtr revIDLastSave="0" documentId="8_{917FD089-F857-4DAC-BF02-1005451BB36C}" xr6:coauthVersionLast="47" xr6:coauthVersionMax="47" xr10:uidLastSave="{00000000-0000-0000-0000-000000000000}"/>
  <bookViews>
    <workbookView xWindow="-108" yWindow="-108" windowWidth="23256" windowHeight="12456" xr2:uid="{1F557FBB-527D-449A-93A9-6D2F218FE373}"/>
  </bookViews>
  <sheets>
    <sheet name="Hovedoppsett regnskap 2025" sheetId="1" r:id="rId1"/>
    <sheet name="Detaljert regnskap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C6" i="1"/>
  <c r="C8" i="1" s="1"/>
  <c r="C11" i="1" s="1"/>
  <c r="C14" i="1" s="1"/>
  <c r="C21" i="1"/>
  <c r="D27" i="1"/>
  <c r="D21" i="1"/>
  <c r="D11" i="1"/>
  <c r="D14" i="1" s="1"/>
</calcChain>
</file>

<file path=xl/sharedStrings.xml><?xml version="1.0" encoding="utf-8"?>
<sst xmlns="http://schemas.openxmlformats.org/spreadsheetml/2006/main" count="78" uniqueCount="73">
  <si>
    <t>Driftsinntekter</t>
  </si>
  <si>
    <t>Annen driftskostnad</t>
  </si>
  <si>
    <t>Sum driftskostnader</t>
  </si>
  <si>
    <t>Driftsresultat</t>
  </si>
  <si>
    <t>Oppgradering Kulusetvegen</t>
  </si>
  <si>
    <t>Eiendeler</t>
  </si>
  <si>
    <t>Kundefordringer</t>
  </si>
  <si>
    <t>Bankinnskuddd</t>
  </si>
  <si>
    <t>Sum eiendeler</t>
  </si>
  <si>
    <t>Egenkapital og gjeld</t>
  </si>
  <si>
    <t>Innskutt egenkapital</t>
  </si>
  <si>
    <t>Annen egenkapital</t>
  </si>
  <si>
    <t>Udisponert overskudd 2025</t>
  </si>
  <si>
    <t>Finansinntekt</t>
  </si>
  <si>
    <t>Sum egenkapital</t>
  </si>
  <si>
    <t>Gjeld</t>
  </si>
  <si>
    <t>Leverandørgjeld</t>
  </si>
  <si>
    <t>Sum gjeld og egenkapital</t>
  </si>
  <si>
    <t>Sommervedlikehold</t>
  </si>
  <si>
    <t>Vintervedlikehold</t>
  </si>
  <si>
    <t>Sum veivedlikehold</t>
  </si>
  <si>
    <t>Resultatregnskap</t>
  </si>
  <si>
    <t>Trondrudmarka Vegsamvirke SA</t>
  </si>
  <si>
    <t xml:space="preserve">2025 </t>
  </si>
  <si>
    <t>Kontonr.</t>
  </si>
  <si>
    <t>Konto</t>
  </si>
  <si>
    <t>jan 2025</t>
  </si>
  <si>
    <t>feb 2025</t>
  </si>
  <si>
    <t>mar 2025</t>
  </si>
  <si>
    <t>apr 2025</t>
  </si>
  <si>
    <t>mai 2025</t>
  </si>
  <si>
    <t>jun 2025</t>
  </si>
  <si>
    <t>jul 2025</t>
  </si>
  <si>
    <t>aug 2025</t>
  </si>
  <si>
    <t>sep 2025</t>
  </si>
  <si>
    <t>okt 2025</t>
  </si>
  <si>
    <t>nov 2025</t>
  </si>
  <si>
    <t>des 2025</t>
  </si>
  <si>
    <t>Sum</t>
  </si>
  <si>
    <t>Salgsinntekt</t>
  </si>
  <si>
    <t>3000</t>
  </si>
  <si>
    <t>Årsavgifter</t>
  </si>
  <si>
    <t>3002</t>
  </si>
  <si>
    <t>Bompenger</t>
  </si>
  <si>
    <t>3006</t>
  </si>
  <si>
    <t>Innbetalt fra velforeninger</t>
  </si>
  <si>
    <t>3200</t>
  </si>
  <si>
    <t>Salgsinntekt, Andelstilskudd</t>
  </si>
  <si>
    <t>Sum driftsinntekter</t>
  </si>
  <si>
    <t>Varekostnad</t>
  </si>
  <si>
    <t>4300</t>
  </si>
  <si>
    <t>4310</t>
  </si>
  <si>
    <t>6420</t>
  </si>
  <si>
    <t>Leie datasystemer</t>
  </si>
  <si>
    <t>6700</t>
  </si>
  <si>
    <t>Regnskapshonorar</t>
  </si>
  <si>
    <t>6790</t>
  </si>
  <si>
    <t>Annen fremmed tjeneste</t>
  </si>
  <si>
    <t>6820</t>
  </si>
  <si>
    <t>Trykksak</t>
  </si>
  <si>
    <t>7420</t>
  </si>
  <si>
    <t>Gave, fradragsberettiget</t>
  </si>
  <si>
    <t>7710</t>
  </si>
  <si>
    <t>Styre- og bedriftsforsamlingsmøter</t>
  </si>
  <si>
    <t>7770</t>
  </si>
  <si>
    <t>Bank- og kortgebyr</t>
  </si>
  <si>
    <t>Annen finansinntekt</t>
  </si>
  <si>
    <t>8040</t>
  </si>
  <si>
    <t>Renteinntekt, skattefri</t>
  </si>
  <si>
    <t>Netto finansposter</t>
  </si>
  <si>
    <t>Resultat før skatt</t>
  </si>
  <si>
    <t>Udisponert overskudd/underskudd</t>
  </si>
  <si>
    <t>Oppgraderinger veg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</si>
</sst>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kr&quot;\ * #,##0.00_-;\-&quot;kr&quot;\ * #,##0.00_-;_-&quot;kr&quot;\ * &quot;-&quot;??_-;_-@_-"/>
    <numFmt numFmtId="164" formatCode="_-&quot;kr&quot;\ * #,##0_-;\-&quot;kr&quot;\ * #,##0_-;_-&quot;kr&quot;\ * &quot;-&quot;??_-;_-@_-"/>
    <numFmt numFmtId="165" formatCode="_ [$kr-414]\ * #,##0_ ;_ [$kr-414]\ * \-#,##0_ ;_ [$kr-414]\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2" xfId="0" applyBorder="1"/>
    <xf numFmtId="164" fontId="0" fillId="0" borderId="2" xfId="1" applyNumberFormat="1" applyFont="1" applyBorder="1"/>
    <xf numFmtId="44" fontId="0" fillId="0" borderId="2" xfId="1" applyFont="1" applyBorder="1"/>
    <xf numFmtId="0" fontId="2" fillId="0" borderId="0" xfId="0" applyFont="1"/>
    <xf numFmtId="0" fontId="2" fillId="0" borderId="1" xfId="0" applyFont="1" applyBorder="1"/>
    <xf numFmtId="44" fontId="0" fillId="0" borderId="0" xfId="0" applyNumberFormat="1"/>
    <xf numFmtId="0" fontId="4" fillId="0" borderId="0" xfId="0" applyFont="1"/>
    <xf numFmtId="0" fontId="6" fillId="0" borderId="0" xfId="0" applyFont="1"/>
    <xf numFmtId="49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49" fontId="6" fillId="0" borderId="0" xfId="0" applyNumberFormat="1" applyFont="1" applyAlignment="1">
      <alignment vertical="top"/>
    </xf>
    <xf numFmtId="165" fontId="6" fillId="0" borderId="0" xfId="0" applyNumberFormat="1" applyFont="1" applyAlignment="1">
      <alignment vertical="top"/>
    </xf>
    <xf numFmtId="49" fontId="0" fillId="0" borderId="3" xfId="0" applyNumberFormat="1" applyBorder="1" applyAlignment="1">
      <alignment vertical="top"/>
    </xf>
    <xf numFmtId="165" fontId="0" fillId="0" borderId="3" xfId="0" applyNumberFormat="1" applyBorder="1" applyAlignment="1">
      <alignment vertical="top"/>
    </xf>
    <xf numFmtId="0" fontId="3" fillId="0" borderId="0" xfId="0" applyFont="1"/>
    <xf numFmtId="0" fontId="0" fillId="0" borderId="0" xfId="0"/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46344-B745-446F-BC54-C42AB0D31E6B}">
  <dimension ref="B2:F37"/>
  <sheetViews>
    <sheetView tabSelected="1" workbookViewId="0">
      <selection activeCell="I22" sqref="I22"/>
    </sheetView>
  </sheetViews>
  <sheetFormatPr defaultColWidth="11.5546875" defaultRowHeight="14.4" x14ac:dyDescent="0.3"/>
  <cols>
    <col min="2" max="2" width="25.33203125" customWidth="1"/>
    <col min="3" max="4" width="15" bestFit="1" customWidth="1"/>
    <col min="6" max="6" width="15" bestFit="1" customWidth="1"/>
  </cols>
  <sheetData>
    <row r="2" spans="2:6" x14ac:dyDescent="0.3">
      <c r="C2" s="3">
        <v>2024</v>
      </c>
      <c r="D2" s="3">
        <v>2025</v>
      </c>
    </row>
    <row r="3" spans="2:6" x14ac:dyDescent="0.3">
      <c r="B3" s="6" t="s">
        <v>0</v>
      </c>
      <c r="C3" s="7">
        <v>1080236</v>
      </c>
      <c r="D3" s="8">
        <v>1115329</v>
      </c>
    </row>
    <row r="4" spans="2:6" x14ac:dyDescent="0.3">
      <c r="C4" s="2"/>
      <c r="D4" s="1"/>
    </row>
    <row r="5" spans="2:6" x14ac:dyDescent="0.3">
      <c r="B5" t="s">
        <v>72</v>
      </c>
      <c r="D5" s="1">
        <v>225380</v>
      </c>
    </row>
    <row r="6" spans="2:6" x14ac:dyDescent="0.3">
      <c r="B6" t="s">
        <v>18</v>
      </c>
      <c r="C6" s="2">
        <f>79293+406+2</f>
        <v>79701</v>
      </c>
      <c r="D6" s="1">
        <f>381113-225830</f>
        <v>155283</v>
      </c>
    </row>
    <row r="7" spans="2:6" x14ac:dyDescent="0.3">
      <c r="B7" t="s">
        <v>19</v>
      </c>
      <c r="C7" s="2">
        <v>415943</v>
      </c>
      <c r="D7" s="1">
        <v>300974</v>
      </c>
    </row>
    <row r="8" spans="2:6" x14ac:dyDescent="0.3">
      <c r="B8" t="s">
        <v>20</v>
      </c>
      <c r="C8" s="2">
        <f>-SUM(C6:C7)</f>
        <v>-495644</v>
      </c>
      <c r="D8" s="1">
        <v>-682087</v>
      </c>
    </row>
    <row r="9" spans="2:6" x14ac:dyDescent="0.3">
      <c r="B9" t="s">
        <v>1</v>
      </c>
      <c r="C9" s="2">
        <v>-56197</v>
      </c>
      <c r="D9" s="1">
        <v>-64729</v>
      </c>
    </row>
    <row r="10" spans="2:6" x14ac:dyDescent="0.3">
      <c r="B10" t="s">
        <v>4</v>
      </c>
      <c r="C10" s="2">
        <v>-1933607</v>
      </c>
      <c r="D10" s="1">
        <v>0</v>
      </c>
    </row>
    <row r="11" spans="2:6" x14ac:dyDescent="0.3">
      <c r="B11" s="6" t="s">
        <v>2</v>
      </c>
      <c r="C11" s="7">
        <f>SUM(C8:C10)</f>
        <v>-2485448</v>
      </c>
      <c r="D11" s="7">
        <f>SUM(D8:D10)</f>
        <v>-746816</v>
      </c>
    </row>
    <row r="12" spans="2:6" x14ac:dyDescent="0.3">
      <c r="B12" t="s">
        <v>13</v>
      </c>
      <c r="C12" s="2">
        <v>-68</v>
      </c>
      <c r="D12" s="1">
        <v>54</v>
      </c>
    </row>
    <row r="13" spans="2:6" x14ac:dyDescent="0.3">
      <c r="F13" s="1"/>
    </row>
    <row r="14" spans="2:6" ht="15" thickBot="1" x14ac:dyDescent="0.35">
      <c r="B14" s="4" t="s">
        <v>3</v>
      </c>
      <c r="C14" s="5">
        <f>+C3+C11+C12</f>
        <v>-1405280</v>
      </c>
      <c r="D14" s="5">
        <f>+D3+D11+D12</f>
        <v>368567</v>
      </c>
    </row>
    <row r="15" spans="2:6" ht="15" thickTop="1" x14ac:dyDescent="0.3"/>
    <row r="16" spans="2:6" x14ac:dyDescent="0.3">
      <c r="C16" s="3">
        <v>2024</v>
      </c>
      <c r="D16" s="3">
        <v>2025</v>
      </c>
    </row>
    <row r="17" spans="2:4" x14ac:dyDescent="0.3">
      <c r="B17" s="9" t="s">
        <v>5</v>
      </c>
      <c r="C17" s="2"/>
      <c r="D17" s="2"/>
    </row>
    <row r="18" spans="2:4" x14ac:dyDescent="0.3">
      <c r="B18" t="s">
        <v>6</v>
      </c>
      <c r="C18" s="2">
        <v>9920</v>
      </c>
      <c r="D18" s="2">
        <v>9519</v>
      </c>
    </row>
    <row r="19" spans="2:4" x14ac:dyDescent="0.3">
      <c r="B19" t="s">
        <v>7</v>
      </c>
      <c r="C19" s="2">
        <v>88456</v>
      </c>
      <c r="D19" s="2">
        <v>33559</v>
      </c>
    </row>
    <row r="20" spans="2:4" x14ac:dyDescent="0.3">
      <c r="C20" s="2"/>
      <c r="D20" s="2"/>
    </row>
    <row r="21" spans="2:4" ht="15" thickBot="1" x14ac:dyDescent="0.35">
      <c r="B21" s="10" t="s">
        <v>8</v>
      </c>
      <c r="C21" s="5">
        <f>SUM(C18:C20)</f>
        <v>98376</v>
      </c>
      <c r="D21" s="5">
        <f>SUM(D18:D20)</f>
        <v>43078</v>
      </c>
    </row>
    <row r="22" spans="2:4" ht="15" thickTop="1" x14ac:dyDescent="0.3">
      <c r="C22" s="2"/>
      <c r="D22" s="2"/>
    </row>
    <row r="23" spans="2:4" x14ac:dyDescent="0.3">
      <c r="B23" s="9" t="s">
        <v>9</v>
      </c>
      <c r="C23" s="2"/>
      <c r="D23" s="2"/>
    </row>
    <row r="24" spans="2:4" x14ac:dyDescent="0.3">
      <c r="B24" t="s">
        <v>10</v>
      </c>
      <c r="C24" s="2">
        <v>1956000</v>
      </c>
      <c r="D24" s="2">
        <v>1956000</v>
      </c>
    </row>
    <row r="25" spans="2:4" x14ac:dyDescent="0.3">
      <c r="B25" t="s">
        <v>11</v>
      </c>
      <c r="C25" s="2">
        <v>-2380257</v>
      </c>
      <c r="D25" s="2">
        <v>-2380257</v>
      </c>
    </row>
    <row r="26" spans="2:4" x14ac:dyDescent="0.3">
      <c r="B26" t="s">
        <v>12</v>
      </c>
      <c r="C26" s="2">
        <v>1</v>
      </c>
      <c r="D26" s="2">
        <v>368567</v>
      </c>
    </row>
    <row r="27" spans="2:4" x14ac:dyDescent="0.3">
      <c r="B27" t="s">
        <v>14</v>
      </c>
      <c r="C27" s="2">
        <v>-424256</v>
      </c>
      <c r="D27" s="2">
        <f>SUM(D24:D26)</f>
        <v>-55690</v>
      </c>
    </row>
    <row r="28" spans="2:4" x14ac:dyDescent="0.3">
      <c r="C28" s="2"/>
      <c r="D28" s="2"/>
    </row>
    <row r="29" spans="2:4" x14ac:dyDescent="0.3">
      <c r="B29" s="9" t="s">
        <v>15</v>
      </c>
      <c r="C29" s="2"/>
      <c r="D29" s="2"/>
    </row>
    <row r="30" spans="2:4" x14ac:dyDescent="0.3">
      <c r="B30" t="s">
        <v>16</v>
      </c>
      <c r="C30" s="2">
        <v>522632</v>
      </c>
      <c r="D30" s="2">
        <v>98768</v>
      </c>
    </row>
    <row r="31" spans="2:4" x14ac:dyDescent="0.3">
      <c r="C31" s="2"/>
      <c r="D31" s="2"/>
    </row>
    <row r="32" spans="2:4" ht="15" thickBot="1" x14ac:dyDescent="0.35">
      <c r="B32" s="4" t="s">
        <v>17</v>
      </c>
      <c r="C32" s="5">
        <v>98376</v>
      </c>
      <c r="D32" s="5">
        <v>43079</v>
      </c>
    </row>
    <row r="33" spans="2:2" ht="15" thickTop="1" x14ac:dyDescent="0.3"/>
    <row r="37" spans="2:2" x14ac:dyDescent="0.3">
      <c r="B37" s="11"/>
    </row>
  </sheetData>
  <pageMargins left="0.7" right="0.7" top="0.75" bottom="0.75" header="0.3" footer="0.3"/>
  <headerFooter>
    <oddFooter>&amp;C_x000D_&amp;1#&amp;"Arial"&amp;9&amp;KA6A6A6 Sensitivity: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3A57C-72E2-4843-AA71-07B5ECB02DD3}">
  <dimension ref="A1:O29"/>
  <sheetViews>
    <sheetView workbookViewId="0">
      <selection activeCell="O7" sqref="O7"/>
    </sheetView>
  </sheetViews>
  <sheetFormatPr defaultColWidth="9.109375" defaultRowHeight="14.4" x14ac:dyDescent="0.3"/>
  <cols>
    <col min="1" max="1" width="15" customWidth="1"/>
    <col min="2" max="2" width="33.109375" customWidth="1"/>
    <col min="3" max="3" width="9.33203125" customWidth="1"/>
    <col min="4" max="5" width="10.33203125" customWidth="1"/>
    <col min="6" max="6" width="9.33203125" customWidth="1"/>
    <col min="7" max="7" width="10.88671875" customWidth="1"/>
    <col min="8" max="10" width="9.33203125" customWidth="1"/>
    <col min="11" max="11" width="10.88671875" customWidth="1"/>
    <col min="12" max="12" width="8.5546875" customWidth="1"/>
    <col min="13" max="13" width="10.33203125" customWidth="1"/>
    <col min="14" max="14" width="9.88671875" customWidth="1"/>
    <col min="15" max="15" width="11.6640625" customWidth="1"/>
  </cols>
  <sheetData>
    <row r="1" spans="1:15" ht="25.8" x14ac:dyDescent="0.5">
      <c r="A1" s="20" t="s">
        <v>21</v>
      </c>
      <c r="B1" s="21"/>
      <c r="C1" s="21"/>
      <c r="D1" s="21"/>
      <c r="E1" s="21"/>
      <c r="F1" s="21"/>
      <c r="G1" s="21"/>
      <c r="H1" s="21"/>
      <c r="I1" s="21"/>
      <c r="J1" s="21"/>
    </row>
    <row r="2" spans="1:15" ht="17.399999999999999" x14ac:dyDescent="0.35">
      <c r="A2" s="12" t="s">
        <v>22</v>
      </c>
    </row>
    <row r="3" spans="1:15" ht="17.399999999999999" x14ac:dyDescent="0.35">
      <c r="A3" s="22" t="s">
        <v>23</v>
      </c>
      <c r="B3" s="21"/>
      <c r="C3" s="21"/>
      <c r="D3" s="21"/>
      <c r="E3" s="21"/>
      <c r="F3" s="21"/>
      <c r="G3" s="21"/>
      <c r="H3" s="21"/>
      <c r="I3" s="21"/>
      <c r="J3" s="21"/>
    </row>
    <row r="5" spans="1:15" x14ac:dyDescent="0.3">
      <c r="A5" t="s">
        <v>24</v>
      </c>
      <c r="B5" t="s">
        <v>25</v>
      </c>
      <c r="C5" s="13" t="s">
        <v>26</v>
      </c>
      <c r="D5" s="13" t="s">
        <v>27</v>
      </c>
      <c r="E5" s="13" t="s">
        <v>28</v>
      </c>
      <c r="F5" s="13" t="s">
        <v>29</v>
      </c>
      <c r="G5" s="13" t="s">
        <v>30</v>
      </c>
      <c r="H5" s="13" t="s">
        <v>31</v>
      </c>
      <c r="I5" s="13" t="s">
        <v>32</v>
      </c>
      <c r="J5" s="13" t="s">
        <v>33</v>
      </c>
      <c r="K5" s="13" t="s">
        <v>34</v>
      </c>
      <c r="L5" s="13" t="s">
        <v>35</v>
      </c>
      <c r="M5" s="13" t="s">
        <v>36</v>
      </c>
      <c r="N5" s="13" t="s">
        <v>37</v>
      </c>
      <c r="O5" s="13" t="s">
        <v>38</v>
      </c>
    </row>
    <row r="6" spans="1:15" x14ac:dyDescent="0.3">
      <c r="A6" s="14"/>
      <c r="B6" s="14" t="s">
        <v>39</v>
      </c>
      <c r="C6" s="15">
        <v>10300</v>
      </c>
      <c r="D6" s="15">
        <v>748580</v>
      </c>
      <c r="E6" s="15">
        <v>243900</v>
      </c>
      <c r="F6" s="15">
        <v>23160</v>
      </c>
      <c r="G6" s="15">
        <v>3020</v>
      </c>
      <c r="H6" s="15">
        <v>18100.18</v>
      </c>
      <c r="I6" s="15">
        <v>19180</v>
      </c>
      <c r="J6" s="15">
        <v>12680</v>
      </c>
      <c r="K6" s="15">
        <v>14698.81</v>
      </c>
      <c r="L6" s="15">
        <v>8710</v>
      </c>
      <c r="M6" s="15">
        <v>4329</v>
      </c>
      <c r="N6" s="15">
        <v>8671</v>
      </c>
      <c r="O6" s="15">
        <v>1115328.99</v>
      </c>
    </row>
    <row r="7" spans="1:15" x14ac:dyDescent="0.3">
      <c r="A7" s="14" t="s">
        <v>40</v>
      </c>
      <c r="B7" s="14" t="s">
        <v>41</v>
      </c>
      <c r="C7" s="15"/>
      <c r="D7" s="15">
        <v>717000</v>
      </c>
      <c r="E7" s="15">
        <v>236000</v>
      </c>
      <c r="F7" s="15">
        <v>16000</v>
      </c>
      <c r="G7" s="15"/>
      <c r="H7" s="15">
        <v>9922.18</v>
      </c>
      <c r="I7" s="15"/>
      <c r="J7" s="15"/>
      <c r="K7" s="15">
        <v>3978.81</v>
      </c>
      <c r="L7" s="15"/>
      <c r="M7" s="15"/>
      <c r="N7" s="15"/>
      <c r="O7" s="15">
        <v>982900.99</v>
      </c>
    </row>
    <row r="8" spans="1:15" x14ac:dyDescent="0.3">
      <c r="A8" s="14" t="s">
        <v>42</v>
      </c>
      <c r="B8" s="16" t="s">
        <v>43</v>
      </c>
      <c r="C8" s="17">
        <v>4300</v>
      </c>
      <c r="D8" s="17">
        <v>10580</v>
      </c>
      <c r="E8" s="17">
        <v>7900</v>
      </c>
      <c r="F8" s="17">
        <v>7160</v>
      </c>
      <c r="G8" s="17">
        <v>3020</v>
      </c>
      <c r="H8" s="17">
        <v>8178</v>
      </c>
      <c r="I8" s="17">
        <v>19180</v>
      </c>
      <c r="J8" s="17">
        <v>12680</v>
      </c>
      <c r="K8" s="17">
        <v>10720</v>
      </c>
      <c r="L8" s="17">
        <v>8710</v>
      </c>
      <c r="M8" s="17">
        <v>4329</v>
      </c>
      <c r="N8" s="17">
        <v>8671</v>
      </c>
      <c r="O8" s="17">
        <v>105428</v>
      </c>
    </row>
    <row r="9" spans="1:15" x14ac:dyDescent="0.3">
      <c r="A9" s="14" t="s">
        <v>44</v>
      </c>
      <c r="B9" s="14" t="s">
        <v>45</v>
      </c>
      <c r="C9" s="15">
        <v>6000</v>
      </c>
      <c r="D9" s="15">
        <v>14000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>
        <v>20000</v>
      </c>
    </row>
    <row r="10" spans="1:15" x14ac:dyDescent="0.3">
      <c r="A10" s="14" t="s">
        <v>46</v>
      </c>
      <c r="B10" s="14" t="s">
        <v>47</v>
      </c>
      <c r="C10" s="15"/>
      <c r="D10" s="15">
        <v>7000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>
        <v>7000</v>
      </c>
    </row>
    <row r="11" spans="1:15" x14ac:dyDescent="0.3">
      <c r="A11" s="18"/>
      <c r="B11" s="18" t="s">
        <v>48</v>
      </c>
      <c r="C11" s="19">
        <v>10300</v>
      </c>
      <c r="D11" s="19">
        <v>748580</v>
      </c>
      <c r="E11" s="19">
        <v>243900</v>
      </c>
      <c r="F11" s="19">
        <v>23160</v>
      </c>
      <c r="G11" s="19">
        <v>3020</v>
      </c>
      <c r="H11" s="19">
        <v>18100.18</v>
      </c>
      <c r="I11" s="19">
        <v>19180</v>
      </c>
      <c r="J11" s="19">
        <v>12680</v>
      </c>
      <c r="K11" s="19">
        <v>14698.81</v>
      </c>
      <c r="L11" s="19">
        <v>8710</v>
      </c>
      <c r="M11" s="19">
        <v>4329</v>
      </c>
      <c r="N11" s="19">
        <v>8671</v>
      </c>
      <c r="O11" s="19">
        <v>1115328.99</v>
      </c>
    </row>
    <row r="12" spans="1:15" x14ac:dyDescent="0.3">
      <c r="A12" s="14"/>
      <c r="B12" s="14" t="s">
        <v>49</v>
      </c>
      <c r="C12" s="15"/>
      <c r="D12" s="15"/>
      <c r="E12" s="15">
        <v>72387</v>
      </c>
      <c r="F12" s="15">
        <v>3563</v>
      </c>
      <c r="G12" s="15">
        <v>179522</v>
      </c>
      <c r="H12" s="15"/>
      <c r="I12" s="15"/>
      <c r="J12" s="15"/>
      <c r="K12" s="15">
        <v>238391.58</v>
      </c>
      <c r="L12" s="15"/>
      <c r="M12" s="15">
        <v>97417.13</v>
      </c>
      <c r="N12" s="15">
        <v>90806.25</v>
      </c>
      <c r="O12" s="15">
        <v>682086.96</v>
      </c>
    </row>
    <row r="13" spans="1:15" x14ac:dyDescent="0.3">
      <c r="A13" s="14" t="s">
        <v>50</v>
      </c>
      <c r="B13" s="16" t="s">
        <v>19</v>
      </c>
      <c r="C13" s="15"/>
      <c r="D13" s="15"/>
      <c r="E13" s="17">
        <v>72387</v>
      </c>
      <c r="F13" s="17">
        <v>3563</v>
      </c>
      <c r="G13" s="17">
        <v>123873</v>
      </c>
      <c r="H13" s="17"/>
      <c r="I13" s="17"/>
      <c r="J13" s="17"/>
      <c r="K13" s="17"/>
      <c r="L13" s="17"/>
      <c r="M13" s="17">
        <v>10344.879999999999</v>
      </c>
      <c r="N13" s="17">
        <v>90806.25</v>
      </c>
      <c r="O13" s="17">
        <v>300974.13</v>
      </c>
    </row>
    <row r="14" spans="1:15" x14ac:dyDescent="0.3">
      <c r="A14" s="14" t="s">
        <v>51</v>
      </c>
      <c r="B14" s="16" t="s">
        <v>18</v>
      </c>
      <c r="C14" s="17"/>
      <c r="D14" s="17"/>
      <c r="E14" s="17"/>
      <c r="F14" s="17"/>
      <c r="G14" s="17">
        <v>55649</v>
      </c>
      <c r="H14" s="17"/>
      <c r="I14" s="17"/>
      <c r="J14" s="17"/>
      <c r="K14" s="17">
        <v>238391.58</v>
      </c>
      <c r="L14" s="17"/>
      <c r="M14" s="17">
        <v>87072.25</v>
      </c>
      <c r="N14" s="17"/>
      <c r="O14" s="17">
        <v>381112.83</v>
      </c>
    </row>
    <row r="15" spans="1:15" x14ac:dyDescent="0.3">
      <c r="A15" s="14"/>
      <c r="B15" s="14" t="s">
        <v>1</v>
      </c>
      <c r="C15" s="15">
        <v>230.8</v>
      </c>
      <c r="D15" s="15">
        <v>12004.1</v>
      </c>
      <c r="E15" s="15">
        <v>288.25</v>
      </c>
      <c r="F15" s="15">
        <v>6572.8</v>
      </c>
      <c r="G15" s="15">
        <v>9184.85</v>
      </c>
      <c r="H15" s="15">
        <v>4401.13</v>
      </c>
      <c r="I15" s="15">
        <v>491.65</v>
      </c>
      <c r="J15" s="15">
        <v>10510.15</v>
      </c>
      <c r="K15" s="15">
        <v>3577.6</v>
      </c>
      <c r="L15" s="15">
        <v>5665.43</v>
      </c>
      <c r="M15" s="15">
        <v>3537.01</v>
      </c>
      <c r="N15" s="15">
        <v>8265</v>
      </c>
      <c r="O15" s="15">
        <v>64728.77</v>
      </c>
    </row>
    <row r="16" spans="1:15" x14ac:dyDescent="0.3">
      <c r="A16" s="14" t="s">
        <v>52</v>
      </c>
      <c r="B16" s="14" t="s">
        <v>53</v>
      </c>
      <c r="C16" s="15"/>
      <c r="D16" s="15">
        <v>3286.25</v>
      </c>
      <c r="E16" s="15"/>
      <c r="F16" s="15"/>
      <c r="G16" s="15">
        <v>3068.75</v>
      </c>
      <c r="H16" s="15"/>
      <c r="I16" s="15"/>
      <c r="J16" s="15">
        <v>6036.25</v>
      </c>
      <c r="K16" s="15"/>
      <c r="L16" s="15"/>
      <c r="M16" s="15">
        <v>3311.25</v>
      </c>
      <c r="N16" s="15"/>
      <c r="O16" s="15">
        <v>15702.5</v>
      </c>
    </row>
    <row r="17" spans="1:15" x14ac:dyDescent="0.3">
      <c r="A17" s="14" t="s">
        <v>54</v>
      </c>
      <c r="B17" s="14" t="s">
        <v>55</v>
      </c>
      <c r="C17" s="15"/>
      <c r="D17" s="15">
        <v>6944</v>
      </c>
      <c r="E17" s="15"/>
      <c r="F17" s="15">
        <v>4100</v>
      </c>
      <c r="G17" s="15">
        <v>5906.25</v>
      </c>
      <c r="H17" s="15">
        <v>4100</v>
      </c>
      <c r="I17" s="15"/>
      <c r="J17" s="15">
        <v>4100</v>
      </c>
      <c r="K17" s="15"/>
      <c r="L17" s="15">
        <v>5350</v>
      </c>
      <c r="M17" s="15"/>
      <c r="N17" s="15">
        <v>6256.25</v>
      </c>
      <c r="O17" s="15">
        <v>36756.5</v>
      </c>
    </row>
    <row r="18" spans="1:15" x14ac:dyDescent="0.3">
      <c r="A18" s="14" t="s">
        <v>56</v>
      </c>
      <c r="B18" s="14" t="s">
        <v>57</v>
      </c>
      <c r="C18" s="15"/>
      <c r="D18" s="15"/>
      <c r="E18" s="15"/>
      <c r="F18" s="15"/>
      <c r="G18" s="15"/>
      <c r="H18" s="15"/>
      <c r="I18" s="15"/>
      <c r="J18" s="15"/>
      <c r="K18" s="15">
        <v>2500</v>
      </c>
      <c r="L18" s="15"/>
      <c r="M18" s="15"/>
      <c r="N18" s="15"/>
      <c r="O18" s="15">
        <v>2500</v>
      </c>
    </row>
    <row r="19" spans="1:15" x14ac:dyDescent="0.3">
      <c r="A19" s="14" t="s">
        <v>58</v>
      </c>
      <c r="B19" s="14" t="s">
        <v>59</v>
      </c>
      <c r="C19" s="15"/>
      <c r="D19" s="15"/>
      <c r="E19" s="15"/>
      <c r="F19" s="15">
        <v>2187.5</v>
      </c>
      <c r="G19" s="15"/>
      <c r="H19" s="15"/>
      <c r="I19" s="15"/>
      <c r="J19" s="15"/>
      <c r="K19" s="15"/>
      <c r="L19" s="15"/>
      <c r="M19" s="15"/>
      <c r="N19" s="15">
        <v>1705</v>
      </c>
      <c r="O19" s="15">
        <v>3892.5</v>
      </c>
    </row>
    <row r="20" spans="1:15" x14ac:dyDescent="0.3">
      <c r="A20" s="14" t="s">
        <v>60</v>
      </c>
      <c r="B20" s="14" t="s">
        <v>61</v>
      </c>
      <c r="C20" s="15"/>
      <c r="D20" s="15">
        <v>1436.7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>
        <v>1436.7</v>
      </c>
    </row>
    <row r="21" spans="1:15" x14ac:dyDescent="0.3">
      <c r="A21" s="14" t="s">
        <v>62</v>
      </c>
      <c r="B21" s="14" t="s">
        <v>63</v>
      </c>
      <c r="C21" s="15"/>
      <c r="D21" s="15"/>
      <c r="E21" s="15"/>
      <c r="F21" s="15"/>
      <c r="G21" s="15"/>
      <c r="H21" s="15"/>
      <c r="I21" s="15"/>
      <c r="J21" s="15"/>
      <c r="K21" s="15">
        <v>740</v>
      </c>
      <c r="L21" s="15"/>
      <c r="M21" s="15"/>
      <c r="N21" s="15"/>
      <c r="O21" s="15">
        <v>740</v>
      </c>
    </row>
    <row r="22" spans="1:15" x14ac:dyDescent="0.3">
      <c r="A22" s="14" t="s">
        <v>64</v>
      </c>
      <c r="B22" s="14" t="s">
        <v>65</v>
      </c>
      <c r="C22" s="15">
        <v>230.8</v>
      </c>
      <c r="D22" s="15">
        <v>337.15</v>
      </c>
      <c r="E22" s="15">
        <v>288.25</v>
      </c>
      <c r="F22" s="15">
        <v>285.3</v>
      </c>
      <c r="G22" s="15">
        <v>209.85</v>
      </c>
      <c r="H22" s="15">
        <v>301.13</v>
      </c>
      <c r="I22" s="15">
        <v>491.65</v>
      </c>
      <c r="J22" s="15">
        <v>373.9</v>
      </c>
      <c r="K22" s="15">
        <v>337.6</v>
      </c>
      <c r="L22" s="15">
        <v>315.43</v>
      </c>
      <c r="M22" s="15">
        <v>225.76</v>
      </c>
      <c r="N22" s="15">
        <v>303.75</v>
      </c>
      <c r="O22" s="15">
        <v>3700.57</v>
      </c>
    </row>
    <row r="23" spans="1:15" x14ac:dyDescent="0.3">
      <c r="A23" s="18"/>
      <c r="B23" s="18" t="s">
        <v>2</v>
      </c>
      <c r="C23" s="19">
        <v>230.8</v>
      </c>
      <c r="D23" s="19">
        <v>12004.1</v>
      </c>
      <c r="E23" s="19">
        <v>72675.25</v>
      </c>
      <c r="F23" s="19">
        <v>10135.799999999999</v>
      </c>
      <c r="G23" s="19">
        <v>188706.85</v>
      </c>
      <c r="H23" s="19">
        <v>4401.13</v>
      </c>
      <c r="I23" s="19">
        <v>491.65</v>
      </c>
      <c r="J23" s="19">
        <v>10510.15</v>
      </c>
      <c r="K23" s="19">
        <v>241969.18</v>
      </c>
      <c r="L23" s="19">
        <v>5665.43</v>
      </c>
      <c r="M23" s="19">
        <v>100954.14</v>
      </c>
      <c r="N23" s="19">
        <v>99071.25</v>
      </c>
      <c r="O23" s="19">
        <v>746815.73</v>
      </c>
    </row>
    <row r="24" spans="1:15" x14ac:dyDescent="0.3">
      <c r="A24" s="18"/>
      <c r="B24" s="18" t="s">
        <v>3</v>
      </c>
      <c r="C24" s="19">
        <v>10069.200000000001</v>
      </c>
      <c r="D24" s="19">
        <v>736575.9</v>
      </c>
      <c r="E24" s="19">
        <v>171224.75</v>
      </c>
      <c r="F24" s="19">
        <v>13024.2</v>
      </c>
      <c r="G24" s="19">
        <v>-185686.85</v>
      </c>
      <c r="H24" s="19">
        <v>13699.05</v>
      </c>
      <c r="I24" s="19">
        <v>18688.349999999999</v>
      </c>
      <c r="J24" s="19">
        <v>2169.85</v>
      </c>
      <c r="K24" s="19">
        <v>-227270.37</v>
      </c>
      <c r="L24" s="19">
        <v>3044.57</v>
      </c>
      <c r="M24" s="19">
        <v>-96625.14</v>
      </c>
      <c r="N24" s="19">
        <v>-90400.25</v>
      </c>
      <c r="O24" s="19">
        <v>368513.26</v>
      </c>
    </row>
    <row r="25" spans="1:15" x14ac:dyDescent="0.3">
      <c r="A25" s="14"/>
      <c r="B25" s="14" t="s">
        <v>66</v>
      </c>
      <c r="C25" s="15"/>
      <c r="D25" s="15"/>
      <c r="E25" s="15"/>
      <c r="F25" s="15"/>
      <c r="G25" s="15"/>
      <c r="H25" s="15"/>
      <c r="I25" s="15"/>
      <c r="J25" s="15"/>
      <c r="K25" s="15"/>
      <c r="L25" s="15">
        <v>54</v>
      </c>
      <c r="M25" s="15"/>
      <c r="N25" s="15"/>
      <c r="O25" s="15">
        <v>54</v>
      </c>
    </row>
    <row r="26" spans="1:15" x14ac:dyDescent="0.3">
      <c r="A26" s="14" t="s">
        <v>67</v>
      </c>
      <c r="B26" s="14" t="s">
        <v>68</v>
      </c>
      <c r="C26" s="15"/>
      <c r="D26" s="15"/>
      <c r="E26" s="15"/>
      <c r="F26" s="15"/>
      <c r="G26" s="15"/>
      <c r="H26" s="15"/>
      <c r="I26" s="15"/>
      <c r="J26" s="15"/>
      <c r="K26" s="15"/>
      <c r="L26" s="15">
        <v>54</v>
      </c>
      <c r="M26" s="15"/>
      <c r="N26" s="15"/>
      <c r="O26" s="15">
        <v>54</v>
      </c>
    </row>
    <row r="27" spans="1:15" x14ac:dyDescent="0.3">
      <c r="A27" s="18"/>
      <c r="B27" s="18" t="s">
        <v>69</v>
      </c>
      <c r="C27" s="19"/>
      <c r="D27" s="19"/>
      <c r="E27" s="19"/>
      <c r="F27" s="19"/>
      <c r="G27" s="19"/>
      <c r="H27" s="19"/>
      <c r="I27" s="19"/>
      <c r="J27" s="19"/>
      <c r="K27" s="19"/>
      <c r="L27" s="19">
        <v>54</v>
      </c>
      <c r="M27" s="19"/>
      <c r="N27" s="19"/>
      <c r="O27" s="19">
        <v>54</v>
      </c>
    </row>
    <row r="28" spans="1:15" x14ac:dyDescent="0.3">
      <c r="A28" s="18"/>
      <c r="B28" s="18" t="s">
        <v>70</v>
      </c>
      <c r="C28" s="19">
        <v>10069.200000000001</v>
      </c>
      <c r="D28" s="19">
        <v>736575.9</v>
      </c>
      <c r="E28" s="19">
        <v>171224.75</v>
      </c>
      <c r="F28" s="19">
        <v>13024.2</v>
      </c>
      <c r="G28" s="19">
        <v>-185686.85</v>
      </c>
      <c r="H28" s="19">
        <v>13699.05</v>
      </c>
      <c r="I28" s="19">
        <v>18688.349999999999</v>
      </c>
      <c r="J28" s="19">
        <v>2169.85</v>
      </c>
      <c r="K28" s="19">
        <v>-227270.37</v>
      </c>
      <c r="L28" s="19">
        <v>3098.57</v>
      </c>
      <c r="M28" s="19">
        <v>-96625.14</v>
      </c>
      <c r="N28" s="19">
        <v>-90400.25</v>
      </c>
      <c r="O28" s="19">
        <v>368567.26</v>
      </c>
    </row>
    <row r="29" spans="1:15" x14ac:dyDescent="0.3">
      <c r="A29" s="18"/>
      <c r="B29" s="18" t="s">
        <v>71</v>
      </c>
      <c r="C29" s="19">
        <v>10069.200000000001</v>
      </c>
      <c r="D29" s="19">
        <v>736575.9</v>
      </c>
      <c r="E29" s="19">
        <v>171224.75</v>
      </c>
      <c r="F29" s="19">
        <v>13024.2</v>
      </c>
      <c r="G29" s="19">
        <v>-185686.85</v>
      </c>
      <c r="H29" s="19">
        <v>13699.05</v>
      </c>
      <c r="I29" s="19">
        <v>18688.349999999999</v>
      </c>
      <c r="J29" s="19">
        <v>2169.85</v>
      </c>
      <c r="K29" s="19">
        <v>-227270.37</v>
      </c>
      <c r="L29" s="19">
        <v>3098.57</v>
      </c>
      <c r="M29" s="19">
        <v>-96625.14</v>
      </c>
      <c r="N29" s="19">
        <v>-90400.25</v>
      </c>
      <c r="O29" s="19">
        <v>368567.26</v>
      </c>
    </row>
  </sheetData>
  <mergeCells count="2">
    <mergeCell ref="A1:J1"/>
    <mergeCell ref="A3:J3"/>
  </mergeCells>
  <pageMargins left="0.7" right="0.7" top="0.75" bottom="0.75" header="0.3" footer="0.3"/>
  <headerFooter>
    <oddFooter>&amp;C_x000D_&amp;1#&amp;"Arial"&amp;9&amp;KA6A6A6 Sensitivity: Internal</oddFooter>
  </headerFooter>
</worksheet>
</file>

<file path=docMetadata/LabelInfo.xml><?xml version="1.0" encoding="utf-8"?>
<clbl:labelList xmlns:clbl="http://schemas.microsoft.com/office/2020/mipLabelMetadata">
  <clbl:label id="{ddf15bfe-616f-49eb-bf8f-6269de7f40a1}" enabled="1" method="Privileged" siteId="{62366534-1ec3-4962-8869-9b5535279d0b}" removed="0"/>
  <clbl:label id="{f604d2c9-1577-460e-b668-57374a0216c3}" enabled="1" method="Standard" siteId="{1676489c-5c72-46b7-ba63-9ab90c4aad4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Hovedoppsett regnskap 2025</vt:lpstr>
      <vt:lpstr>Detaljert regnskap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Norberg, Harald</dc:creator>
  <cp:lastModifiedBy>Herbrand Haraldseth</cp:lastModifiedBy>
  <dcterms:created xsi:type="dcterms:W3CDTF">2026-01-12T09:41:57Z</dcterms:created>
  <dcterms:modified xsi:type="dcterms:W3CDTF">2026-01-30T09:18:49Z</dcterms:modified>
</cp:coreProperties>
</file>